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na\Рабочий стол\СПЕКТР\Тарифы на содержание\"/>
    </mc:Choice>
  </mc:AlternateContent>
  <xr:revisionPtr revIDLastSave="0" documentId="13_ncr:1_{1424C0D6-1D20-41F4-8D52-57E79B53C7E5}" xr6:coauthVersionLast="40" xr6:coauthVersionMax="40" xr10:uidLastSave="{00000000-0000-0000-0000-000000000000}"/>
  <bookViews>
    <workbookView xWindow="0" yWindow="0" windowWidth="23040" windowHeight="8532" xr2:uid="{2924A6B4-AD51-44D3-B4F9-1F9D1DB3A9D4}"/>
  </bookViews>
  <sheets>
    <sheet name="М,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D23" i="2"/>
  <c r="D38" i="2"/>
  <c r="E38" i="2" s="1"/>
  <c r="D36" i="2"/>
  <c r="E36" i="2" s="1"/>
  <c r="E35" i="2"/>
  <c r="D35" i="2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E17" i="2"/>
  <c r="D17" i="2"/>
  <c r="D21" i="2"/>
  <c r="E21" i="2" s="1"/>
  <c r="D20" i="2"/>
  <c r="E20" i="2" s="1"/>
  <c r="D19" i="2"/>
  <c r="E19" i="2" s="1"/>
  <c r="E18" i="2"/>
  <c r="D18" i="2"/>
  <c r="C38" i="2"/>
  <c r="C23" i="2" l="1"/>
  <c r="C17" i="2" l="1"/>
</calcChain>
</file>

<file path=xl/sharedStrings.xml><?xml version="1.0" encoding="utf-8"?>
<sst xmlns="http://schemas.openxmlformats.org/spreadsheetml/2006/main" count="51" uniqueCount="51">
  <si>
    <t>№ п/п</t>
  </si>
  <si>
    <t>Год постройки</t>
  </si>
  <si>
    <t>1</t>
  </si>
  <si>
    <t>2</t>
  </si>
  <si>
    <t>2.1</t>
  </si>
  <si>
    <t>3</t>
  </si>
  <si>
    <t>4</t>
  </si>
  <si>
    <t>5</t>
  </si>
  <si>
    <t>Услуги по санитарному содержанию общего имущества, в том числе:</t>
  </si>
  <si>
    <t>Санитарная обработка (дезинсекция, дератизация)</t>
  </si>
  <si>
    <t>Клининговое обслуживание (уборка мест общего пользования, мусоропровода при наличии)</t>
  </si>
  <si>
    <t>Ручная уборка придомовой территории</t>
  </si>
  <si>
    <t>Техническое обслуживание, планово-предупредительные и регламентные работы, в т.ч.:</t>
  </si>
  <si>
    <t>Комплексное техническое обслуживание</t>
  </si>
  <si>
    <t>Освидетельствование лифтов</t>
  </si>
  <si>
    <t>Страхование лифтов</t>
  </si>
  <si>
    <t>Техническое обслуживание и содержание оборудования и инженерных систем ЦО, водоснабжения/водоотведения в состоянии, обеспечивающем готовность к предоставлению коммунальных услуг</t>
  </si>
  <si>
    <t>Техническое обслуживание и содержание оборудования и инженерных систем электроснабжения в состоянии, обеспечивающем готовность к предоставлению коммунальных услуг</t>
  </si>
  <si>
    <t>Техническое обслуживание ВДГО</t>
  </si>
  <si>
    <t>Проверка дымоходов и вентканалов</t>
  </si>
  <si>
    <t>Аварийно-диспетчерское обслуживание</t>
  </si>
  <si>
    <t>Осмотр, общестроительные работы, профилактические и планово-предупредительные работы по надлежащему содержанию конструктивных элементов МКД (кровли, ограждения, фасад, стены, перекрытия, тех.этажи и тех.подполья), лестничных клеток, прилегающей территории</t>
  </si>
  <si>
    <t>Услуги по начислению и сбору платежей, выдаче справок, рег.учету</t>
  </si>
  <si>
    <t>Итого годовая (фактическая) стоимость работ(услуг) по "Содержанию"</t>
  </si>
  <si>
    <t>Механизированная уборка придомовой территории в зимний период (сдвижка снега)</t>
  </si>
  <si>
    <t>УТВЕРЖДЕНО:</t>
  </si>
  <si>
    <t>" ____ " ___________ 20 ___ г.</t>
  </si>
  <si>
    <t>РАСЧЕТ</t>
  </si>
  <si>
    <t>стоимости содержания и тех.обслуживания общего имущества многоквартирного жилого дома по адресу:</t>
  </si>
  <si>
    <t>Общая площадь жилых помещений, кв.м.</t>
  </si>
  <si>
    <t>Общая площадь нежилых помещений, кв.м.</t>
  </si>
  <si>
    <t>Показатель</t>
  </si>
  <si>
    <t>Стоимость,                          руб/                    мес/           кв.м.</t>
  </si>
  <si>
    <t>Стоимость,                          руб/мес</t>
  </si>
  <si>
    <t>Стоимость,                          руб/год</t>
  </si>
  <si>
    <t xml:space="preserve"> РОССИЯ, Башкортостан Респ, Уфа г, Георгия Мушникова ул., Дом № 1</t>
  </si>
  <si>
    <t>1.1</t>
  </si>
  <si>
    <t>1.2</t>
  </si>
  <si>
    <t>1.3</t>
  </si>
  <si>
    <t>1.4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</si>
  <si>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</si>
  <si>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</si>
  <si>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</si>
  <si>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</si>
  <si>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</si>
  <si>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</si>
  <si>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</si>
  <si>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</si>
  <si>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</si>
  <si>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Работы (услуги) по управлению МКД. Общеэксплуатационные расходы (страхование, амортизация имущества, ремонт машин и оборудования, содержание производственных и служебных помещений, оплата труда, налоги, программное обеспечение, информационно-консультационные и юридические услуги, услуги связи и Internet, оценка и контроль качества обслуживания, рентабельность, прочие расходы)</t>
  </si>
  <si>
    <t>Обслуживание, поверка общедомовых приборов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</si>
</sst>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49" fontId="3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4" fontId="3" fillId="0" borderId="0" xfId="0" applyNumberFormat="1" applyFont="1"/>
    <xf numFmtId="4" fontId="6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4" fontId="3" fillId="0" borderId="0" xfId="0" applyNumberFormat="1" applyFont="1" applyAlignment="1">
      <alignment horizontal="center" wrapText="1"/>
    </xf>
    <xf numFmtId="0" fontId="4" fillId="0" borderId="1" xfId="1" applyFont="1" applyBorder="1" applyAlignment="1">
      <alignment wrapText="1"/>
    </xf>
    <xf numFmtId="4" fontId="6" fillId="0" borderId="0" xfId="0" applyNumberFormat="1" applyFont="1" applyAlignment="1">
      <alignment horizontal="center" wrapText="1"/>
    </xf>
    <xf numFmtId="0" fontId="1" fillId="0" borderId="0" xfId="0" applyFont="1"/>
    <xf numFmtId="49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wrapText="1"/>
    </xf>
    <xf numFmtId="4" fontId="0" fillId="0" borderId="0" xfId="0" applyNumberFormat="1"/>
    <xf numFmtId="0" fontId="3" fillId="0" borderId="0" xfId="0" applyFont="1" applyAlignment="1">
      <alignment wrapText="1"/>
    </xf>
    <xf numFmtId="49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left"/>
    </xf>
    <xf numFmtId="0" fontId="9" fillId="0" borderId="0" xfId="1" applyFont="1"/>
    <xf numFmtId="0" fontId="9" fillId="0" borderId="0" xfId="1"/>
    <xf numFmtId="4" fontId="10" fillId="0" borderId="0" xfId="1" applyNumberFormat="1" applyFont="1" applyAlignment="1">
      <alignment horizontal="left"/>
    </xf>
    <xf numFmtId="0" fontId="2" fillId="0" borderId="0" xfId="1" applyFont="1" applyAlignment="1">
      <alignment horizontal="center" wrapText="1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9" fillId="0" borderId="0" xfId="1" applyNumberFormat="1" applyFont="1"/>
    <xf numFmtId="165" fontId="2" fillId="0" borderId="0" xfId="1" applyNumberFormat="1" applyFont="1" applyBorder="1" applyAlignment="1">
      <alignment horizontal="center" wrapText="1"/>
    </xf>
    <xf numFmtId="49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" fontId="10" fillId="0" borderId="0" xfId="1" applyNumberFormat="1" applyFont="1" applyAlignment="1"/>
    <xf numFmtId="4" fontId="10" fillId="0" borderId="2" xfId="1" applyNumberFormat="1" applyFont="1" applyBorder="1" applyAlignment="1"/>
    <xf numFmtId="4" fontId="10" fillId="0" borderId="3" xfId="1" applyNumberFormat="1" applyFont="1" applyBorder="1" applyAlignment="1"/>
    <xf numFmtId="4" fontId="10" fillId="0" borderId="4" xfId="1" applyNumberFormat="1" applyFont="1" applyBorder="1" applyAlignment="1"/>
    <xf numFmtId="49" fontId="10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4" fontId="3" fillId="0" borderId="1" xfId="0" applyNumberFormat="1" applyFont="1" applyBorder="1"/>
    <xf numFmtId="49" fontId="6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4" fontId="7" fillId="0" borderId="9" xfId="0" applyNumberFormat="1" applyFont="1" applyFill="1" applyBorder="1" applyAlignment="1">
      <alignment horizontal="right" wrapText="1"/>
    </xf>
    <xf numFmtId="4" fontId="7" fillId="0" borderId="10" xfId="0" applyNumberFormat="1" applyFont="1" applyFill="1" applyBorder="1" applyAlignment="1">
      <alignment horizontal="right" wrapText="1"/>
    </xf>
    <xf numFmtId="49" fontId="3" fillId="0" borderId="11" xfId="0" applyNumberFormat="1" applyFont="1" applyBorder="1" applyAlignment="1">
      <alignment horizontal="center"/>
    </xf>
    <xf numFmtId="4" fontId="3" fillId="0" borderId="12" xfId="0" applyNumberFormat="1" applyFont="1" applyBorder="1"/>
    <xf numFmtId="49" fontId="3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wrapText="1"/>
    </xf>
    <xf numFmtId="4" fontId="4" fillId="0" borderId="14" xfId="0" applyNumberFormat="1" applyFont="1" applyFill="1" applyBorder="1" applyAlignment="1">
      <alignment horizontal="right" wrapText="1"/>
    </xf>
    <xf numFmtId="4" fontId="3" fillId="0" borderId="14" xfId="0" applyNumberFormat="1" applyFont="1" applyBorder="1"/>
    <xf numFmtId="4" fontId="3" fillId="0" borderId="15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4" fontId="4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Border="1"/>
    <xf numFmtId="0" fontId="5" fillId="0" borderId="0" xfId="0" applyFont="1" applyBorder="1"/>
    <xf numFmtId="4" fontId="3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4" fontId="7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Border="1"/>
    <xf numFmtId="0" fontId="1" fillId="0" borderId="0" xfId="0" applyFont="1" applyBorder="1"/>
    <xf numFmtId="49" fontId="6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wrapText="1"/>
    </xf>
    <xf numFmtId="4" fontId="7" fillId="0" borderId="6" xfId="0" applyNumberFormat="1" applyFont="1" applyFill="1" applyBorder="1" applyAlignment="1">
      <alignment horizontal="right" wrapText="1"/>
    </xf>
    <xf numFmtId="4" fontId="3" fillId="0" borderId="6" xfId="0" applyNumberFormat="1" applyFont="1" applyBorder="1"/>
    <xf numFmtId="4" fontId="3" fillId="0" borderId="7" xfId="0" applyNumberFormat="1" applyFont="1" applyBorder="1"/>
    <xf numFmtId="0" fontId="7" fillId="0" borderId="9" xfId="1" applyFont="1" applyBorder="1" applyAlignment="1">
      <alignment wrapText="1"/>
    </xf>
    <xf numFmtId="4" fontId="3" fillId="0" borderId="9" xfId="0" applyNumberFormat="1" applyFont="1" applyBorder="1"/>
    <xf numFmtId="4" fontId="3" fillId="0" borderId="10" xfId="0" applyNumberFormat="1" applyFont="1" applyBorder="1"/>
    <xf numFmtId="49" fontId="6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wrapText="1"/>
    </xf>
    <xf numFmtId="4" fontId="7" fillId="0" borderId="14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 xr:uid="{4CED6862-2BE2-4FCE-A8E7-E08513E53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BD63-8B97-4911-8FE4-CBA5065DDB17}">
  <sheetPr>
    <pageSetUpPr fitToPage="1"/>
  </sheetPr>
  <dimension ref="A1:H39"/>
  <sheetViews>
    <sheetView tabSelected="1" workbookViewId="0">
      <selection activeCell="G38" sqref="G38"/>
    </sheetView>
  </sheetViews>
  <sheetFormatPr defaultRowHeight="14.4" x14ac:dyDescent="0.3"/>
  <cols>
    <col min="1" max="1" width="6.6640625" style="1" customWidth="1"/>
    <col min="2" max="2" width="91.33203125" style="16" customWidth="1"/>
    <col min="3" max="3" width="13.5546875" style="2" customWidth="1"/>
    <col min="4" max="5" width="13.5546875" style="4" customWidth="1"/>
    <col min="6" max="8" width="8.88671875" style="4"/>
  </cols>
  <sheetData>
    <row r="1" spans="1:7" s="20" customFormat="1" ht="18.75" customHeight="1" x14ac:dyDescent="0.3">
      <c r="A1" s="40"/>
      <c r="B1" s="40"/>
      <c r="C1" s="36" t="s">
        <v>25</v>
      </c>
      <c r="D1" s="36"/>
      <c r="E1" s="36"/>
      <c r="F1" s="19"/>
    </row>
    <row r="2" spans="1:7" s="20" customFormat="1" ht="18.75" customHeight="1" x14ac:dyDescent="0.3">
      <c r="A2" s="40"/>
      <c r="B2" s="40"/>
      <c r="C2" s="37"/>
      <c r="D2" s="37"/>
      <c r="E2" s="37"/>
      <c r="F2" s="19"/>
    </row>
    <row r="3" spans="1:7" s="20" customFormat="1" ht="18.75" customHeight="1" x14ac:dyDescent="0.3">
      <c r="A3" s="40"/>
      <c r="B3" s="40"/>
      <c r="C3" s="38"/>
      <c r="D3" s="38"/>
      <c r="E3" s="38"/>
      <c r="F3" s="19"/>
    </row>
    <row r="4" spans="1:7" s="20" customFormat="1" ht="18.75" customHeight="1" x14ac:dyDescent="0.3">
      <c r="A4" s="40"/>
      <c r="B4" s="40"/>
      <c r="C4" s="39" t="s">
        <v>26</v>
      </c>
      <c r="D4" s="39"/>
      <c r="E4" s="39"/>
      <c r="F4" s="19"/>
    </row>
    <row r="5" spans="1:7" s="20" customFormat="1" ht="11.4" customHeight="1" x14ac:dyDescent="0.3">
      <c r="A5" s="40"/>
      <c r="B5" s="40"/>
      <c r="C5" s="21"/>
      <c r="D5" s="21"/>
      <c r="E5" s="21"/>
      <c r="F5" s="19"/>
    </row>
    <row r="6" spans="1:7" s="20" customFormat="1" ht="11.4" customHeight="1" x14ac:dyDescent="0.3">
      <c r="A6" s="40"/>
      <c r="B6" s="40"/>
      <c r="C6" s="21"/>
      <c r="D6" s="21"/>
      <c r="E6" s="21"/>
      <c r="F6" s="19"/>
    </row>
    <row r="7" spans="1:7" s="20" customFormat="1" ht="20.25" customHeight="1" x14ac:dyDescent="0.3">
      <c r="A7" s="22" t="s">
        <v>27</v>
      </c>
      <c r="B7" s="22"/>
      <c r="C7" s="22"/>
      <c r="D7" s="22"/>
      <c r="E7" s="22"/>
      <c r="F7" s="19"/>
    </row>
    <row r="8" spans="1:7" s="20" customFormat="1" ht="15" customHeight="1" x14ac:dyDescent="0.3">
      <c r="A8" s="22" t="s">
        <v>28</v>
      </c>
      <c r="B8" s="22"/>
      <c r="C8" s="22"/>
      <c r="D8" s="22"/>
      <c r="E8" s="22"/>
      <c r="F8" s="19"/>
    </row>
    <row r="9" spans="1:7" s="20" customFormat="1" ht="15" customHeight="1" x14ac:dyDescent="0.3">
      <c r="A9" s="22" t="s">
        <v>35</v>
      </c>
      <c r="B9" s="22"/>
      <c r="C9" s="22"/>
      <c r="D9" s="22"/>
      <c r="E9" s="22"/>
      <c r="F9" s="19"/>
    </row>
    <row r="10" spans="1:7" s="20" customFormat="1" ht="15" customHeight="1" x14ac:dyDescent="0.3">
      <c r="A10" s="41"/>
      <c r="B10" s="41"/>
      <c r="C10" s="25"/>
      <c r="D10" s="25"/>
      <c r="E10" s="25"/>
      <c r="F10" s="19"/>
    </row>
    <row r="11" spans="1:7" s="20" customFormat="1" ht="15" customHeight="1" x14ac:dyDescent="0.3">
      <c r="A11" s="23"/>
      <c r="B11" s="23" t="s">
        <v>1</v>
      </c>
      <c r="C11" s="42">
        <v>1990</v>
      </c>
      <c r="D11" s="25"/>
      <c r="F11" s="19"/>
    </row>
    <row r="12" spans="1:7" s="20" customFormat="1" ht="16.5" customHeight="1" x14ac:dyDescent="0.3">
      <c r="A12" s="23"/>
      <c r="B12" s="24" t="s">
        <v>29</v>
      </c>
      <c r="C12" s="27">
        <v>4119.3999999999996</v>
      </c>
      <c r="D12" s="26"/>
      <c r="F12" s="28"/>
      <c r="G12" s="19"/>
    </row>
    <row r="13" spans="1:7" s="20" customFormat="1" ht="16.5" customHeight="1" x14ac:dyDescent="0.3">
      <c r="A13" s="23"/>
      <c r="B13" s="24" t="s">
        <v>30</v>
      </c>
      <c r="C13" s="29">
        <v>0</v>
      </c>
      <c r="D13" s="26"/>
      <c r="F13" s="28"/>
      <c r="G13" s="19"/>
    </row>
    <row r="14" spans="1:7" s="20" customFormat="1" ht="15" customHeight="1" thickBot="1" x14ac:dyDescent="0.35">
      <c r="A14" s="17"/>
      <c r="B14" s="24"/>
      <c r="C14" s="18"/>
      <c r="D14" s="26"/>
      <c r="E14" s="26"/>
      <c r="F14" s="26"/>
      <c r="G14" s="19"/>
    </row>
    <row r="15" spans="1:7" s="34" customFormat="1" ht="64.5" customHeight="1" thickBot="1" x14ac:dyDescent="0.35">
      <c r="A15" s="30" t="s">
        <v>0</v>
      </c>
      <c r="B15" s="35" t="s">
        <v>31</v>
      </c>
      <c r="C15" s="31" t="s">
        <v>32</v>
      </c>
      <c r="D15" s="31" t="s">
        <v>33</v>
      </c>
      <c r="E15" s="32" t="s">
        <v>34</v>
      </c>
      <c r="F15" s="33"/>
    </row>
    <row r="16" spans="1:7" ht="15" thickBot="1" x14ac:dyDescent="0.35"/>
    <row r="17" spans="1:8" s="6" customFormat="1" ht="19.8" customHeight="1" x14ac:dyDescent="0.3">
      <c r="A17" s="44" t="s">
        <v>2</v>
      </c>
      <c r="B17" s="45" t="s">
        <v>8</v>
      </c>
      <c r="C17" s="46">
        <f>C18+C19+C20+C21</f>
        <v>4.7324999999999999</v>
      </c>
      <c r="D17" s="46">
        <f t="shared" ref="D17:E17" si="0">D18+D19+D20+D21</f>
        <v>19495.060499999996</v>
      </c>
      <c r="E17" s="47">
        <f t="shared" si="0"/>
        <v>233940.72599999997</v>
      </c>
      <c r="F17" s="5"/>
      <c r="G17" s="5"/>
      <c r="H17" s="5"/>
    </row>
    <row r="18" spans="1:8" s="8" customFormat="1" ht="17.25" customHeight="1" x14ac:dyDescent="0.3">
      <c r="A18" s="48" t="s">
        <v>36</v>
      </c>
      <c r="B18" s="7" t="s">
        <v>9</v>
      </c>
      <c r="C18" s="3">
        <v>0.10999999999999999</v>
      </c>
      <c r="D18" s="43">
        <f>C18*4119.4</f>
        <v>453.1339999999999</v>
      </c>
      <c r="E18" s="49">
        <f>D18*12</f>
        <v>5437.6079999999984</v>
      </c>
      <c r="F18" s="4"/>
      <c r="G18" s="4"/>
      <c r="H18" s="4"/>
    </row>
    <row r="19" spans="1:8" s="8" customFormat="1" ht="17.25" customHeight="1" x14ac:dyDescent="0.3">
      <c r="A19" s="48" t="s">
        <v>37</v>
      </c>
      <c r="B19" s="7" t="s">
        <v>10</v>
      </c>
      <c r="C19" s="3">
        <v>2.27</v>
      </c>
      <c r="D19" s="43">
        <f t="shared" ref="D19:D21" si="1">C19*4119.4</f>
        <v>9351.0379999999986</v>
      </c>
      <c r="E19" s="49">
        <f t="shared" ref="E19:E21" si="2">D19*12</f>
        <v>112212.45599999998</v>
      </c>
      <c r="F19" s="4"/>
      <c r="G19" s="4"/>
      <c r="H19" s="4"/>
    </row>
    <row r="20" spans="1:8" s="8" customFormat="1" ht="17.25" customHeight="1" x14ac:dyDescent="0.3">
      <c r="A20" s="48" t="s">
        <v>38</v>
      </c>
      <c r="B20" s="7" t="s">
        <v>11</v>
      </c>
      <c r="C20" s="3">
        <v>1.7024999999999997</v>
      </c>
      <c r="D20" s="43">
        <f t="shared" si="1"/>
        <v>7013.2784999999976</v>
      </c>
      <c r="E20" s="49">
        <f t="shared" si="2"/>
        <v>84159.341999999975</v>
      </c>
      <c r="F20" s="4"/>
      <c r="G20" s="4"/>
      <c r="H20" s="4"/>
    </row>
    <row r="21" spans="1:8" s="8" customFormat="1" ht="17.25" customHeight="1" thickBot="1" x14ac:dyDescent="0.35">
      <c r="A21" s="50" t="s">
        <v>39</v>
      </c>
      <c r="B21" s="51" t="s">
        <v>24</v>
      </c>
      <c r="C21" s="52">
        <v>0.65</v>
      </c>
      <c r="D21" s="53">
        <f t="shared" si="1"/>
        <v>2677.6099999999997</v>
      </c>
      <c r="E21" s="54">
        <f t="shared" si="2"/>
        <v>32131.319999999996</v>
      </c>
      <c r="F21" s="4"/>
      <c r="G21" s="4"/>
      <c r="H21" s="4"/>
    </row>
    <row r="22" spans="1:8" s="59" customFormat="1" ht="19.8" customHeight="1" thickBot="1" x14ac:dyDescent="0.35">
      <c r="A22" s="55"/>
      <c r="B22" s="56"/>
      <c r="C22" s="57"/>
      <c r="D22" s="58"/>
      <c r="E22" s="58"/>
      <c r="F22" s="58"/>
      <c r="G22" s="58"/>
      <c r="H22" s="58"/>
    </row>
    <row r="23" spans="1:8" s="6" customFormat="1" ht="19.8" customHeight="1" x14ac:dyDescent="0.3">
      <c r="A23" s="44" t="s">
        <v>3</v>
      </c>
      <c r="B23" s="45" t="s">
        <v>12</v>
      </c>
      <c r="C23" s="46">
        <f>C24+C25+C26+C27+C28+C29+C30+C31+C32+C33</f>
        <v>10.726923176514379</v>
      </c>
      <c r="D23" s="46">
        <f t="shared" ref="D23:E23" si="3">D24+D25+D26+D27+D28+D29+D30+D31+D32+D33</f>
        <v>44188.487333333331</v>
      </c>
      <c r="E23" s="47">
        <f t="shared" si="3"/>
        <v>530261.84799999988</v>
      </c>
      <c r="F23" s="5"/>
      <c r="G23" s="5"/>
      <c r="H23" s="5"/>
    </row>
    <row r="24" spans="1:8" s="8" customFormat="1" ht="17.25" customHeight="1" x14ac:dyDescent="0.3">
      <c r="A24" s="48" t="s">
        <v>4</v>
      </c>
      <c r="B24" s="7" t="s">
        <v>13</v>
      </c>
      <c r="C24" s="3">
        <v>2.6460164101568191</v>
      </c>
      <c r="D24" s="43">
        <f t="shared" ref="D24:D38" si="4">C24*4119.4</f>
        <v>10900</v>
      </c>
      <c r="E24" s="49">
        <f t="shared" ref="E24:E38" si="5">D24*12</f>
        <v>130800</v>
      </c>
      <c r="F24" s="4"/>
      <c r="G24" s="4"/>
      <c r="H24" s="4"/>
    </row>
    <row r="25" spans="1:8" s="8" customFormat="1" ht="17.25" customHeight="1" x14ac:dyDescent="0.3">
      <c r="A25" s="48" t="s">
        <v>40</v>
      </c>
      <c r="B25" s="7" t="s">
        <v>14</v>
      </c>
      <c r="C25" s="3">
        <v>0.18206534932271692</v>
      </c>
      <c r="D25" s="43">
        <f t="shared" si="4"/>
        <v>750</v>
      </c>
      <c r="E25" s="49">
        <f t="shared" si="5"/>
        <v>9000</v>
      </c>
      <c r="F25" s="4"/>
      <c r="G25" s="4"/>
      <c r="H25" s="4"/>
    </row>
    <row r="26" spans="1:8" s="8" customFormat="1" ht="17.25" customHeight="1" x14ac:dyDescent="0.3">
      <c r="A26" s="48" t="s">
        <v>41</v>
      </c>
      <c r="B26" s="7" t="s">
        <v>15</v>
      </c>
      <c r="C26" s="3">
        <v>2.554983735495461E-2</v>
      </c>
      <c r="D26" s="43">
        <f t="shared" si="4"/>
        <v>105.25000000000001</v>
      </c>
      <c r="E26" s="49">
        <f t="shared" si="5"/>
        <v>1263.0000000000002</v>
      </c>
      <c r="F26" s="4"/>
      <c r="G26" s="4"/>
      <c r="H26" s="4"/>
    </row>
    <row r="27" spans="1:8" s="8" customFormat="1" ht="17.25" customHeight="1" x14ac:dyDescent="0.3">
      <c r="A27" s="48" t="s">
        <v>42</v>
      </c>
      <c r="B27" s="7" t="s">
        <v>50</v>
      </c>
      <c r="C27" s="3">
        <v>0.37990969558673593</v>
      </c>
      <c r="D27" s="43">
        <f t="shared" si="4"/>
        <v>1564.9999999999998</v>
      </c>
      <c r="E27" s="49">
        <f t="shared" si="5"/>
        <v>18779.999999999996</v>
      </c>
      <c r="F27" s="4"/>
      <c r="G27" s="4"/>
      <c r="H27" s="4"/>
    </row>
    <row r="28" spans="1:8" s="9" customFormat="1" ht="43.2" customHeight="1" x14ac:dyDescent="0.25">
      <c r="A28" s="48" t="s">
        <v>43</v>
      </c>
      <c r="B28" s="7" t="s">
        <v>16</v>
      </c>
      <c r="C28" s="3">
        <v>3.1999999999999997</v>
      </c>
      <c r="D28" s="43">
        <f t="shared" si="4"/>
        <v>13182.079999999998</v>
      </c>
      <c r="E28" s="49">
        <f t="shared" si="5"/>
        <v>158184.95999999996</v>
      </c>
      <c r="F28" s="4"/>
      <c r="G28" s="4"/>
      <c r="H28" s="4"/>
    </row>
    <row r="29" spans="1:8" s="9" customFormat="1" ht="31.2" customHeight="1" x14ac:dyDescent="0.25">
      <c r="A29" s="48" t="s">
        <v>44</v>
      </c>
      <c r="B29" s="10" t="s">
        <v>17</v>
      </c>
      <c r="C29" s="3">
        <v>0.65999999999999992</v>
      </c>
      <c r="D29" s="43">
        <f t="shared" si="4"/>
        <v>2718.8039999999996</v>
      </c>
      <c r="E29" s="49">
        <f t="shared" si="5"/>
        <v>32625.647999999994</v>
      </c>
      <c r="F29" s="4"/>
      <c r="G29" s="4"/>
      <c r="H29" s="4"/>
    </row>
    <row r="30" spans="1:8" s="9" customFormat="1" ht="17.25" customHeight="1" x14ac:dyDescent="0.25">
      <c r="A30" s="48" t="s">
        <v>45</v>
      </c>
      <c r="B30" s="7" t="s">
        <v>18</v>
      </c>
      <c r="C30" s="3">
        <v>0.20229483258079659</v>
      </c>
      <c r="D30" s="43">
        <f t="shared" si="4"/>
        <v>833.33333333333337</v>
      </c>
      <c r="E30" s="49">
        <f t="shared" si="5"/>
        <v>10000</v>
      </c>
      <c r="F30" s="4"/>
      <c r="G30" s="4"/>
      <c r="H30" s="4"/>
    </row>
    <row r="31" spans="1:8" s="9" customFormat="1" ht="17.25" customHeight="1" x14ac:dyDescent="0.25">
      <c r="A31" s="48" t="s">
        <v>46</v>
      </c>
      <c r="B31" s="7" t="s">
        <v>19</v>
      </c>
      <c r="C31" s="3">
        <v>0.1310870515123562</v>
      </c>
      <c r="D31" s="43">
        <f t="shared" si="4"/>
        <v>540.00000000000011</v>
      </c>
      <c r="E31" s="49">
        <f t="shared" si="5"/>
        <v>6480.0000000000018</v>
      </c>
      <c r="F31" s="4"/>
      <c r="G31" s="4"/>
      <c r="H31" s="4"/>
    </row>
    <row r="32" spans="1:8" s="9" customFormat="1" ht="17.25" customHeight="1" x14ac:dyDescent="0.25">
      <c r="A32" s="48" t="s">
        <v>47</v>
      </c>
      <c r="B32" s="7" t="s">
        <v>20</v>
      </c>
      <c r="C32" s="3">
        <v>1.3999999999999997</v>
      </c>
      <c r="D32" s="43">
        <f t="shared" si="4"/>
        <v>5767.159999999998</v>
      </c>
      <c r="E32" s="49">
        <f t="shared" si="5"/>
        <v>69205.919999999984</v>
      </c>
      <c r="F32" s="4"/>
      <c r="G32" s="4"/>
      <c r="H32" s="4"/>
    </row>
    <row r="33" spans="1:8" s="9" customFormat="1" ht="45.75" customHeight="1" thickBot="1" x14ac:dyDescent="0.3">
      <c r="A33" s="50" t="s">
        <v>48</v>
      </c>
      <c r="B33" s="51" t="s">
        <v>21</v>
      </c>
      <c r="C33" s="52">
        <v>1.8999999999999997</v>
      </c>
      <c r="D33" s="53">
        <f t="shared" si="4"/>
        <v>7826.8599999999979</v>
      </c>
      <c r="E33" s="54">
        <f t="shared" si="5"/>
        <v>93922.319999999978</v>
      </c>
      <c r="F33" s="4"/>
      <c r="G33" s="4"/>
      <c r="H33" s="4"/>
    </row>
    <row r="34" spans="1:8" s="60" customFormat="1" ht="19.8" customHeight="1" thickBot="1" x14ac:dyDescent="0.3">
      <c r="A34" s="55"/>
      <c r="B34" s="56"/>
      <c r="C34" s="57"/>
      <c r="D34" s="58"/>
      <c r="E34" s="58"/>
      <c r="F34" s="58"/>
      <c r="G34" s="58"/>
      <c r="H34" s="58"/>
    </row>
    <row r="35" spans="1:8" s="11" customFormat="1" ht="70.8" customHeight="1" x14ac:dyDescent="0.25">
      <c r="A35" s="44" t="s">
        <v>5</v>
      </c>
      <c r="B35" s="71" t="s">
        <v>49</v>
      </c>
      <c r="C35" s="46">
        <v>4.2599999999999989</v>
      </c>
      <c r="D35" s="72">
        <f t="shared" si="4"/>
        <v>17548.643999999993</v>
      </c>
      <c r="E35" s="73">
        <f t="shared" si="5"/>
        <v>210583.72799999992</v>
      </c>
      <c r="F35" s="5"/>
      <c r="G35" s="5"/>
      <c r="H35" s="5"/>
    </row>
    <row r="36" spans="1:8" s="12" customFormat="1" ht="19.8" customHeight="1" thickBot="1" x14ac:dyDescent="0.35">
      <c r="A36" s="74" t="s">
        <v>6</v>
      </c>
      <c r="B36" s="75" t="s">
        <v>22</v>
      </c>
      <c r="C36" s="76">
        <v>0.7646744671554111</v>
      </c>
      <c r="D36" s="53">
        <f t="shared" si="4"/>
        <v>3150</v>
      </c>
      <c r="E36" s="54">
        <f t="shared" si="5"/>
        <v>37800</v>
      </c>
      <c r="F36" s="5"/>
      <c r="G36" s="5"/>
      <c r="H36" s="5"/>
    </row>
    <row r="37" spans="1:8" s="65" customFormat="1" ht="19.8" customHeight="1" thickBot="1" x14ac:dyDescent="0.35">
      <c r="A37" s="61"/>
      <c r="B37" s="62"/>
      <c r="C37" s="63"/>
      <c r="D37" s="64"/>
      <c r="E37" s="64"/>
      <c r="F37" s="64"/>
      <c r="G37" s="64"/>
      <c r="H37" s="64"/>
    </row>
    <row r="38" spans="1:8" s="12" customFormat="1" ht="19.8" customHeight="1" thickBot="1" x14ac:dyDescent="0.35">
      <c r="A38" s="66" t="s">
        <v>7</v>
      </c>
      <c r="B38" s="67" t="s">
        <v>23</v>
      </c>
      <c r="C38" s="68">
        <f>C17+C23+C35+C36</f>
        <v>20.484097643669791</v>
      </c>
      <c r="D38" s="69">
        <f t="shared" si="4"/>
        <v>84382.191833333331</v>
      </c>
      <c r="E38" s="70">
        <f t="shared" si="5"/>
        <v>1012586.3019999999</v>
      </c>
      <c r="F38" s="5"/>
      <c r="G38" s="5"/>
      <c r="H38" s="5"/>
    </row>
    <row r="39" spans="1:8" x14ac:dyDescent="0.3">
      <c r="A39" s="13"/>
      <c r="B39" s="13"/>
      <c r="C39" s="14"/>
      <c r="D39" s="15"/>
      <c r="E39" s="15"/>
      <c r="F39" s="15"/>
      <c r="G39" s="15"/>
      <c r="H39" s="15"/>
    </row>
  </sheetData>
  <mergeCells count="11">
    <mergeCell ref="A10:B10"/>
    <mergeCell ref="A7:E7"/>
    <mergeCell ref="A8:E8"/>
    <mergeCell ref="A9:E9"/>
    <mergeCell ref="A4:B4"/>
    <mergeCell ref="A5:B5"/>
    <mergeCell ref="A6:B6"/>
    <mergeCell ref="A1:B1"/>
    <mergeCell ref="A2:B2"/>
    <mergeCell ref="A3:B3"/>
    <mergeCell ref="A39:B39"/>
  </mergeCells>
  <pageMargins left="0.19685039370078741" right="0.19685039370078741" top="0.19685039370078741" bottom="0.19685039370078741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</dc:creator>
  <cp:lastModifiedBy>liana</cp:lastModifiedBy>
  <cp:lastPrinted>2022-03-26T07:01:15Z</cp:lastPrinted>
  <dcterms:created xsi:type="dcterms:W3CDTF">2022-03-26T06:31:20Z</dcterms:created>
  <dcterms:modified xsi:type="dcterms:W3CDTF">2022-03-26T07:03:16Z</dcterms:modified>
</cp:coreProperties>
</file>